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13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<sst xmlns="http://schemas.openxmlformats.org/spreadsheetml/2006/main" count="54" uniqueCount="34">
  <si>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Інформація про надходження та використання коштів місцевих бюджетів Дергачівського району (станом на 23.11.2020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</si>
  <si>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</si>
  <si>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</si>
  <si>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</si>
  <si>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</si>
  <si>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</si>
  <si>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</si>
  <si>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</si>
  <si>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</si>
  <si>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</si>
  <si>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</si>
  <si>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січень-листопад</t>
  </si>
  <si>
    <t>надійшло за січень-листопад</t>
  </si>
  <si>
    <t>%</t>
  </si>
  <si>
    <t>касові видатки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</si>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</sst>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0"/>
    <numFmt numFmtId="166" formatCode="#0.00"/>
  </numFmts>
  <fonts count="49"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14" fontId="18" fillId="33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14" fontId="18" fillId="33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/>
    </xf>
    <xf numFmtId="1" fontId="21" fillId="33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33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/>
    </xf>
    <xf numFmtId="1" fontId="22" fillId="33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23" fillId="33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165" fontId="24" fillId="33" borderId="24" xfId="66" applyNumberFormat="1" applyFont="1" applyFill="1" applyBorder="1" applyAlignment="1">
      <alignment vertical="center" wrapText="1"/>
      <protection/>
    </xf>
    <xf numFmtId="164" fontId="23" fillId="0" borderId="36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/>
    </xf>
    <xf numFmtId="1" fontId="22" fillId="33" borderId="37" xfId="0" applyNumberFormat="1" applyFont="1" applyFill="1" applyBorder="1" applyAlignment="1">
      <alignment horizontal="center" vertical="center"/>
    </xf>
    <xf numFmtId="164" fontId="23" fillId="0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1" fontId="23" fillId="33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/>
    </xf>
    <xf numFmtId="1" fontId="21" fillId="33" borderId="17" xfId="0" applyNumberFormat="1" applyFont="1" applyFill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33" borderId="17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1" fontId="22" fillId="33" borderId="39" xfId="0" applyNumberFormat="1" applyFont="1" applyFill="1" applyBorder="1" applyAlignment="1">
      <alignment horizontal="center" vertical="center"/>
    </xf>
    <xf numFmtId="164" fontId="23" fillId="0" borderId="39" xfId="0" applyNumberFormat="1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" fontId="23" fillId="33" borderId="39" xfId="0" applyNumberFormat="1" applyFont="1" applyFill="1" applyBorder="1" applyAlignment="1">
      <alignment horizontal="center" vertical="center"/>
    </xf>
    <xf numFmtId="165" fontId="26" fillId="0" borderId="24" xfId="81" applyNumberFormat="1" applyFont="1" applyFill="1" applyBorder="1" applyAlignment="1">
      <alignment horizontal="center" vertical="center" wrapText="1"/>
      <protection/>
    </xf>
    <xf numFmtId="1" fontId="23" fillId="0" borderId="39" xfId="0" applyNumberFormat="1" applyFont="1" applyFill="1" applyBorder="1" applyAlignment="1">
      <alignment horizontal="center" vertical="center" wrapText="1"/>
    </xf>
    <xf numFmtId="165" fontId="26" fillId="0" borderId="24" xfId="80" applyNumberFormat="1" applyFont="1" applyBorder="1" applyAlignment="1">
      <alignment vertical="center" wrapText="1"/>
      <protection/>
    </xf>
    <xf numFmtId="164" fontId="23" fillId="0" borderId="4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" fontId="25" fillId="33" borderId="27" xfId="0" applyNumberFormat="1" applyFont="1" applyFill="1" applyBorder="1" applyAlignment="1">
      <alignment horizontal="center" vertical="center"/>
    </xf>
    <xf numFmtId="164" fontId="23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33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64" fontId="23" fillId="0" borderId="28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164" fontId="29" fillId="0" borderId="1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9"/>
  <sheetViews>
    <sheetView tabSelected="1" zoomScale="80" zoomScaleNormal="80" zoomScalePageLayoutView="0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4.28125" style="1" customWidth="1"/>
    <col min="2" max="2" width="23.421875" style="4" customWidth="1"/>
    <col min="3" max="3" width="16.7109375" style="4" customWidth="1"/>
    <col min="4" max="4" width="18.140625" style="5" customWidth="1"/>
    <col min="5" max="5" width="12.8515625" style="4" customWidth="1"/>
    <col min="6" max="6" width="15.7109375" style="4" customWidth="1"/>
    <col min="7" max="7" width="15.8515625" style="5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2"/>
      <c r="D1" s="3"/>
    </row>
    <row r="2" spans="2:4" ht="12.75">
      <c r="B2" s="6">
        <v>44158</v>
      </c>
      <c r="C2" s="6"/>
      <c r="D2" s="7"/>
    </row>
    <row r="5" spans="2:26" ht="20.25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thickBot="1"/>
    <row r="7" spans="1:26" ht="13.5" customHeight="1" thickBot="1">
      <c r="A7" s="10"/>
      <c r="B7" s="11"/>
      <c r="C7" s="12" t="s">
        <v>1</v>
      </c>
      <c r="D7" s="13"/>
      <c r="E7" s="14"/>
      <c r="F7" s="15" t="s">
        <v>2</v>
      </c>
      <c r="G7" s="16"/>
      <c r="H7" s="17"/>
      <c r="I7" s="18" t="s">
        <v>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27.75" customHeight="1" thickBot="1">
      <c r="A8" s="21"/>
      <c r="B8" s="22" t="s">
        <v>4</v>
      </c>
      <c r="C8" s="23"/>
      <c r="D8" s="23"/>
      <c r="E8" s="24"/>
      <c r="F8" s="25"/>
      <c r="G8" s="26"/>
      <c r="H8" s="27"/>
      <c r="I8" s="18" t="s">
        <v>5</v>
      </c>
      <c r="J8" s="19"/>
      <c r="K8" s="20"/>
      <c r="L8" s="18" t="s">
        <v>6</v>
      </c>
      <c r="M8" s="19"/>
      <c r="N8" s="20"/>
      <c r="O8" s="28" t="s">
        <v>7</v>
      </c>
      <c r="P8" s="29"/>
      <c r="Q8" s="29"/>
      <c r="R8" s="29" t="s">
        <v>8</v>
      </c>
      <c r="S8" s="29"/>
      <c r="T8" s="29"/>
      <c r="U8" s="30" t="s">
        <v>9</v>
      </c>
      <c r="V8" s="29"/>
      <c r="W8" s="29"/>
      <c r="X8" s="29" t="s">
        <v>10</v>
      </c>
      <c r="Y8" s="29"/>
      <c r="Z8" s="31"/>
    </row>
    <row r="9" spans="1:26" ht="87.75" customHeight="1">
      <c r="A9" s="21"/>
      <c r="B9" s="32"/>
      <c r="C9" s="33" t="s">
        <v>11</v>
      </c>
      <c r="D9" s="34" t="s">
        <v>12</v>
      </c>
      <c r="E9" s="35" t="s">
        <v>13</v>
      </c>
      <c r="F9" s="33" t="s">
        <v>11</v>
      </c>
      <c r="G9" s="34" t="s">
        <v>14</v>
      </c>
      <c r="H9" s="36" t="s">
        <v>13</v>
      </c>
      <c r="I9" s="33" t="s">
        <v>11</v>
      </c>
      <c r="J9" s="34" t="s">
        <v>14</v>
      </c>
      <c r="K9" s="37" t="s">
        <v>13</v>
      </c>
      <c r="L9" s="33" t="s">
        <v>11</v>
      </c>
      <c r="M9" s="34" t="s">
        <v>14</v>
      </c>
      <c r="N9" s="37" t="s">
        <v>13</v>
      </c>
      <c r="O9" s="33" t="s">
        <v>11</v>
      </c>
      <c r="P9" s="34" t="s">
        <v>14</v>
      </c>
      <c r="Q9" s="37" t="s">
        <v>13</v>
      </c>
      <c r="R9" s="33" t="s">
        <v>11</v>
      </c>
      <c r="S9" s="34" t="s">
        <v>14</v>
      </c>
      <c r="T9" s="37" t="s">
        <v>13</v>
      </c>
      <c r="U9" s="33" t="s">
        <v>11</v>
      </c>
      <c r="V9" s="34" t="s">
        <v>14</v>
      </c>
      <c r="W9" s="37" t="s">
        <v>13</v>
      </c>
      <c r="X9" s="33" t="s">
        <v>11</v>
      </c>
      <c r="Y9" s="34" t="s">
        <v>14</v>
      </c>
      <c r="Z9" s="38" t="s">
        <v>13</v>
      </c>
    </row>
    <row r="10" spans="1:26" ht="42.75" customHeight="1" thickBot="1">
      <c r="A10" s="39"/>
      <c r="B10" s="40" t="s">
        <v>15</v>
      </c>
      <c r="C10" s="41">
        <v>67057311</v>
      </c>
      <c r="D10" s="42">
        <v>68179839.34</v>
      </c>
      <c r="E10" s="43">
        <f aca="true" t="shared" si="0" ref="E10:E27">D10/C10*100</f>
        <v>101.67398352731442</v>
      </c>
      <c r="F10" s="44">
        <v>63682581</v>
      </c>
      <c r="G10" s="45">
        <v>56806861.06999999</v>
      </c>
      <c r="H10" s="43">
        <f aca="true" t="shared" si="1" ref="H10:H27">G10/F10*100</f>
        <v>89.20313872014702</v>
      </c>
      <c r="I10" s="44">
        <v>11170071</v>
      </c>
      <c r="J10" s="44">
        <v>9094835.97</v>
      </c>
      <c r="K10" s="43">
        <f aca="true" t="shared" si="2" ref="K10:K27">J10/I10*100</f>
        <v>81.42146965762349</v>
      </c>
      <c r="L10" s="44"/>
      <c r="M10" s="44"/>
      <c r="N10" s="44"/>
      <c r="O10" s="46">
        <v>24099213</v>
      </c>
      <c r="P10" s="46">
        <v>21651658.05</v>
      </c>
      <c r="Q10" s="43">
        <f>P10/O10*100</f>
        <v>89.84383867639163</v>
      </c>
      <c r="R10" s="47"/>
      <c r="S10" s="47"/>
      <c r="T10" s="44"/>
      <c r="U10" s="46">
        <v>23127633</v>
      </c>
      <c r="V10" s="46">
        <v>21460832.43</v>
      </c>
      <c r="W10" s="43">
        <f aca="true" t="shared" si="3" ref="W10:W25">V10/U10*100</f>
        <v>92.79303433256658</v>
      </c>
      <c r="X10" s="46"/>
      <c r="Y10" s="46"/>
      <c r="Z10" s="48"/>
    </row>
    <row r="11" spans="1:26" ht="38.25" customHeight="1">
      <c r="A11" s="21"/>
      <c r="B11" s="49" t="s">
        <v>16</v>
      </c>
      <c r="C11" s="50">
        <v>14297339</v>
      </c>
      <c r="D11" s="51">
        <v>14702821.21</v>
      </c>
      <c r="E11" s="52">
        <f t="shared" si="0"/>
        <v>102.83606767664948</v>
      </c>
      <c r="F11" s="53">
        <v>12021557</v>
      </c>
      <c r="G11" s="54">
        <v>10296446.190000001</v>
      </c>
      <c r="H11" s="52">
        <f t="shared" si="1"/>
        <v>85.64985542222195</v>
      </c>
      <c r="I11" s="53">
        <v>3294465</v>
      </c>
      <c r="J11" s="53">
        <v>2611519.13</v>
      </c>
      <c r="K11" s="52">
        <f t="shared" si="2"/>
        <v>79.2699005756625</v>
      </c>
      <c r="L11" s="55"/>
      <c r="M11" s="53"/>
      <c r="N11" s="53"/>
      <c r="O11" s="55">
        <v>4128765</v>
      </c>
      <c r="P11" s="55">
        <v>3552751.57</v>
      </c>
      <c r="Q11" s="52">
        <f>P11/O11*100</f>
        <v>86.04877172713874</v>
      </c>
      <c r="R11" s="53"/>
      <c r="S11" s="53"/>
      <c r="T11" s="53"/>
      <c r="U11" s="55">
        <v>1643504</v>
      </c>
      <c r="V11" s="55">
        <v>1456955.27</v>
      </c>
      <c r="W11" s="52">
        <f t="shared" si="3"/>
        <v>88.64932911632707</v>
      </c>
      <c r="X11" s="56">
        <v>1560918</v>
      </c>
      <c r="Y11" s="56">
        <v>1281315.7200000002</v>
      </c>
      <c r="Z11" s="57">
        <f aca="true" t="shared" si="4" ref="Z11:Z17">Y11/X11*100</f>
        <v>82.08731784757433</v>
      </c>
    </row>
    <row r="12" spans="1:26" ht="25.5">
      <c r="A12" s="21"/>
      <c r="B12" s="49" t="s">
        <v>17</v>
      </c>
      <c r="C12" s="50">
        <v>10418807</v>
      </c>
      <c r="D12" s="51">
        <v>9035168.23</v>
      </c>
      <c r="E12" s="52">
        <f t="shared" si="0"/>
        <v>86.71979651796985</v>
      </c>
      <c r="F12" s="53">
        <v>10698062</v>
      </c>
      <c r="G12" s="54">
        <v>8773761.799999999</v>
      </c>
      <c r="H12" s="52">
        <f t="shared" si="1"/>
        <v>82.01262808160953</v>
      </c>
      <c r="I12" s="53">
        <v>4430613</v>
      </c>
      <c r="J12" s="53">
        <v>3642013.71</v>
      </c>
      <c r="K12" s="52">
        <f t="shared" si="2"/>
        <v>82.20112453965174</v>
      </c>
      <c r="L12" s="58"/>
      <c r="M12" s="58"/>
      <c r="N12" s="53"/>
      <c r="O12" s="55">
        <v>3768469</v>
      </c>
      <c r="P12" s="55">
        <v>3216564.31</v>
      </c>
      <c r="Q12" s="52">
        <f>P12/O12*100</f>
        <v>85.3546708225542</v>
      </c>
      <c r="R12" s="58"/>
      <c r="S12" s="58"/>
      <c r="T12" s="53"/>
      <c r="U12" s="55">
        <v>1047273</v>
      </c>
      <c r="V12" s="55">
        <v>764532.42</v>
      </c>
      <c r="W12" s="52">
        <f t="shared" si="3"/>
        <v>73.00220859317484</v>
      </c>
      <c r="X12" s="56">
        <v>1061957</v>
      </c>
      <c r="Y12" s="56">
        <v>806781.36</v>
      </c>
      <c r="Z12" s="57">
        <f t="shared" si="4"/>
        <v>75.97118904061088</v>
      </c>
    </row>
    <row r="13" spans="1:26" ht="25.5">
      <c r="A13" s="21"/>
      <c r="B13" s="49" t="s">
        <v>18</v>
      </c>
      <c r="C13" s="50">
        <v>17465832</v>
      </c>
      <c r="D13" s="51">
        <v>17016093.91</v>
      </c>
      <c r="E13" s="52">
        <f t="shared" si="0"/>
        <v>97.42504055919008</v>
      </c>
      <c r="F13" s="53">
        <v>17636032</v>
      </c>
      <c r="G13" s="54">
        <v>14391412.640000004</v>
      </c>
      <c r="H13" s="52">
        <f t="shared" si="1"/>
        <v>81.60232777985435</v>
      </c>
      <c r="I13" s="53">
        <v>4892954</v>
      </c>
      <c r="J13" s="53">
        <v>4174633.09</v>
      </c>
      <c r="K13" s="52">
        <f t="shared" si="2"/>
        <v>85.31927931470436</v>
      </c>
      <c r="L13" s="58">
        <v>1167329</v>
      </c>
      <c r="M13" s="58">
        <v>956907.08</v>
      </c>
      <c r="N13" s="52">
        <f>M13/L13*100</f>
        <v>81.97406900710938</v>
      </c>
      <c r="O13" s="55">
        <v>6597685</v>
      </c>
      <c r="P13" s="55">
        <v>5523795.16</v>
      </c>
      <c r="Q13" s="52">
        <f>P13/O13*100</f>
        <v>83.723232618714</v>
      </c>
      <c r="R13" s="58"/>
      <c r="S13" s="58"/>
      <c r="T13" s="53"/>
      <c r="U13" s="55">
        <v>2627198</v>
      </c>
      <c r="V13" s="55">
        <v>2045723.86</v>
      </c>
      <c r="W13" s="52">
        <f t="shared" si="3"/>
        <v>77.86713677461692</v>
      </c>
      <c r="X13" s="56">
        <v>1438828</v>
      </c>
      <c r="Y13" s="56">
        <v>1096566.49</v>
      </c>
      <c r="Z13" s="57">
        <f t="shared" si="4"/>
        <v>76.21247918444735</v>
      </c>
    </row>
    <row r="14" spans="1:26" ht="25.5">
      <c r="A14" s="21"/>
      <c r="B14" s="49" t="s">
        <v>19</v>
      </c>
      <c r="C14" s="50">
        <v>5409049</v>
      </c>
      <c r="D14" s="51">
        <v>5048796.42</v>
      </c>
      <c r="E14" s="52">
        <f t="shared" si="0"/>
        <v>93.3398166664787</v>
      </c>
      <c r="F14" s="53">
        <v>5405460</v>
      </c>
      <c r="G14" s="54">
        <v>4730875.710000001</v>
      </c>
      <c r="H14" s="52">
        <f t="shared" si="1"/>
        <v>87.52031667980155</v>
      </c>
      <c r="I14" s="53">
        <v>1418056</v>
      </c>
      <c r="J14" s="53">
        <v>1275641.25</v>
      </c>
      <c r="K14" s="52">
        <f t="shared" si="2"/>
        <v>89.95704330435468</v>
      </c>
      <c r="L14" s="53"/>
      <c r="M14" s="53"/>
      <c r="N14" s="53"/>
      <c r="O14" s="55">
        <v>2997231</v>
      </c>
      <c r="P14" s="55">
        <v>2666678.2600000002</v>
      </c>
      <c r="Q14" s="52">
        <f>P14/O14*100</f>
        <v>88.97139593177837</v>
      </c>
      <c r="R14" s="58"/>
      <c r="S14" s="58"/>
      <c r="T14" s="53"/>
      <c r="U14" s="55">
        <v>124361</v>
      </c>
      <c r="V14" s="55">
        <v>67406.91</v>
      </c>
      <c r="W14" s="52">
        <f t="shared" si="3"/>
        <v>54.202611751272514</v>
      </c>
      <c r="X14" s="56">
        <v>482812</v>
      </c>
      <c r="Y14" s="56">
        <v>338149.29</v>
      </c>
      <c r="Z14" s="57">
        <f t="shared" si="4"/>
        <v>70.03746592876729</v>
      </c>
    </row>
    <row r="15" spans="1:26" ht="25.5">
      <c r="A15" s="21"/>
      <c r="B15" s="49" t="s">
        <v>20</v>
      </c>
      <c r="C15" s="50">
        <v>6261604</v>
      </c>
      <c r="D15" s="51">
        <v>6467549.86</v>
      </c>
      <c r="E15" s="52">
        <f t="shared" si="0"/>
        <v>103.28902722050132</v>
      </c>
      <c r="F15" s="53">
        <v>5881957</v>
      </c>
      <c r="G15" s="54">
        <v>5176912.75</v>
      </c>
      <c r="H15" s="52">
        <f t="shared" si="1"/>
        <v>88.01344093470932</v>
      </c>
      <c r="I15" s="53">
        <v>2471627</v>
      </c>
      <c r="J15" s="53">
        <v>2113170.62</v>
      </c>
      <c r="K15" s="52">
        <f t="shared" si="2"/>
        <v>85.49714904392937</v>
      </c>
      <c r="L15" s="53"/>
      <c r="M15" s="53"/>
      <c r="N15" s="53"/>
      <c r="O15" s="55"/>
      <c r="P15" s="55"/>
      <c r="Q15" s="52"/>
      <c r="R15" s="58"/>
      <c r="S15" s="58"/>
      <c r="T15" s="53"/>
      <c r="U15" s="55">
        <v>2150668</v>
      </c>
      <c r="V15" s="55">
        <v>1941641.4</v>
      </c>
      <c r="W15" s="52">
        <f t="shared" si="3"/>
        <v>90.2808522747351</v>
      </c>
      <c r="X15" s="56">
        <v>481295</v>
      </c>
      <c r="Y15" s="56">
        <v>361434.47000000003</v>
      </c>
      <c r="Z15" s="57">
        <f t="shared" si="4"/>
        <v>75.09624450700714</v>
      </c>
    </row>
    <row r="16" spans="1:26" ht="26.25" thickBot="1">
      <c r="A16" s="39"/>
      <c r="B16" s="59" t="s">
        <v>21</v>
      </c>
      <c r="C16" s="60">
        <v>42062996</v>
      </c>
      <c r="D16" s="61">
        <v>41789710.510000005</v>
      </c>
      <c r="E16" s="62">
        <f t="shared" si="0"/>
        <v>99.35029475789125</v>
      </c>
      <c r="F16" s="63">
        <v>37671254</v>
      </c>
      <c r="G16" s="64">
        <v>30817974.740000002</v>
      </c>
      <c r="H16" s="62">
        <f t="shared" si="1"/>
        <v>81.80766889257256</v>
      </c>
      <c r="I16" s="63">
        <v>9617364</v>
      </c>
      <c r="J16" s="63">
        <v>8148168.7</v>
      </c>
      <c r="K16" s="62">
        <f t="shared" si="2"/>
        <v>84.72351363637686</v>
      </c>
      <c r="L16" s="63"/>
      <c r="M16" s="63"/>
      <c r="N16" s="63"/>
      <c r="O16" s="65">
        <v>11665548</v>
      </c>
      <c r="P16" s="65">
        <v>9810749.190000001</v>
      </c>
      <c r="Q16" s="62">
        <f>P16/O16*100</f>
        <v>84.10019992202682</v>
      </c>
      <c r="R16" s="66"/>
      <c r="S16" s="66"/>
      <c r="T16" s="63"/>
      <c r="U16" s="65">
        <v>9728055</v>
      </c>
      <c r="V16" s="65">
        <v>7821836.89</v>
      </c>
      <c r="W16" s="62">
        <f t="shared" si="3"/>
        <v>80.40494106992611</v>
      </c>
      <c r="X16" s="56">
        <v>3603883</v>
      </c>
      <c r="Y16" s="56">
        <v>2761254.5799999996</v>
      </c>
      <c r="Z16" s="67">
        <f t="shared" si="4"/>
        <v>76.61887414214056</v>
      </c>
    </row>
    <row r="17" spans="1:26" ht="26.25" thickBot="1">
      <c r="A17" s="68"/>
      <c r="B17" s="69" t="s">
        <v>22</v>
      </c>
      <c r="C17" s="70">
        <f>SUM(C11:C16)</f>
        <v>95915627</v>
      </c>
      <c r="D17" s="71">
        <f>SUM(D11:D16)</f>
        <v>94060140.14000002</v>
      </c>
      <c r="E17" s="72">
        <f t="shared" si="0"/>
        <v>98.06550098452676</v>
      </c>
      <c r="F17" s="73">
        <f>SUM(F11:F16)</f>
        <v>89314322</v>
      </c>
      <c r="G17" s="74">
        <f>SUM(G11:G16)</f>
        <v>74187383.83000001</v>
      </c>
      <c r="H17" s="72">
        <f t="shared" si="1"/>
        <v>83.06325589080777</v>
      </c>
      <c r="I17" s="73">
        <f>SUM(I11:I16)</f>
        <v>26125079</v>
      </c>
      <c r="J17" s="73">
        <f>SUM(J11:J16)</f>
        <v>21965146.5</v>
      </c>
      <c r="K17" s="72">
        <f t="shared" si="2"/>
        <v>84.07686154748087</v>
      </c>
      <c r="L17" s="73">
        <f>SUM(L11:L16)</f>
        <v>1167329</v>
      </c>
      <c r="M17" s="73">
        <f>SUM(M11:M16)</f>
        <v>956907.08</v>
      </c>
      <c r="N17" s="72">
        <f>M17/L17*100</f>
        <v>81.97406900710938</v>
      </c>
      <c r="O17" s="73">
        <f>SUM(O11:O16)</f>
        <v>29157698</v>
      </c>
      <c r="P17" s="73">
        <f>SUM(P11:P16)</f>
        <v>24770538.490000002</v>
      </c>
      <c r="Q17" s="72">
        <f>P17/O17*100</f>
        <v>84.95368355211032</v>
      </c>
      <c r="R17" s="73">
        <f>SUM(R11:R16)</f>
        <v>0</v>
      </c>
      <c r="S17" s="73">
        <f>SUM(S11:S16)</f>
        <v>0</v>
      </c>
      <c r="T17" s="73">
        <f>SUM(T11:T16)</f>
        <v>0</v>
      </c>
      <c r="U17" s="73">
        <f>SUM(U11:U16)</f>
        <v>17321059</v>
      </c>
      <c r="V17" s="73">
        <f>SUM(V11:V16)</f>
        <v>14098096.75</v>
      </c>
      <c r="W17" s="72">
        <f t="shared" si="3"/>
        <v>81.39281062433885</v>
      </c>
      <c r="X17" s="73">
        <f>SUM(X11:X16)</f>
        <v>8629693</v>
      </c>
      <c r="Y17" s="73">
        <f>SUM(Y11:Y16)</f>
        <v>6645501.91</v>
      </c>
      <c r="Z17" s="75">
        <f t="shared" si="4"/>
        <v>77.00739655512659</v>
      </c>
    </row>
    <row r="18" spans="1:29" ht="25.5">
      <c r="A18" s="21"/>
      <c r="B18" s="76" t="s">
        <v>23</v>
      </c>
      <c r="C18" s="77">
        <v>1584402</v>
      </c>
      <c r="D18" s="78">
        <v>1592811.3900000001</v>
      </c>
      <c r="E18" s="79">
        <f t="shared" si="0"/>
        <v>100.53076113259137</v>
      </c>
      <c r="F18" s="80">
        <v>1584402</v>
      </c>
      <c r="G18" s="81">
        <v>1476071.26</v>
      </c>
      <c r="H18" s="79">
        <f t="shared" si="1"/>
        <v>93.16267336193718</v>
      </c>
      <c r="I18" s="82">
        <v>1470249</v>
      </c>
      <c r="J18" s="82">
        <v>1384542.3</v>
      </c>
      <c r="K18" s="79">
        <f t="shared" si="2"/>
        <v>94.17059967393278</v>
      </c>
      <c r="L18" s="80"/>
      <c r="M18" s="80"/>
      <c r="N18" s="80"/>
      <c r="O18" s="80"/>
      <c r="P18" s="80"/>
      <c r="Q18" s="79"/>
      <c r="R18" s="83"/>
      <c r="S18" s="83"/>
      <c r="T18" s="80"/>
      <c r="U18" s="84">
        <v>113053</v>
      </c>
      <c r="V18" s="84">
        <v>91528.96</v>
      </c>
      <c r="W18" s="52">
        <f t="shared" si="3"/>
        <v>80.96110673754788</v>
      </c>
      <c r="X18" s="83"/>
      <c r="Y18" s="83"/>
      <c r="Z18" s="85"/>
      <c r="AC18" s="4" t="s">
        <v>24</v>
      </c>
    </row>
    <row r="19" spans="1:26" ht="25.5">
      <c r="A19" s="21"/>
      <c r="B19" s="49" t="s">
        <v>25</v>
      </c>
      <c r="C19" s="86">
        <v>8447292</v>
      </c>
      <c r="D19" s="51">
        <v>8474605.14</v>
      </c>
      <c r="E19" s="52">
        <f t="shared" si="0"/>
        <v>100.32333604662891</v>
      </c>
      <c r="F19" s="53">
        <v>8558686</v>
      </c>
      <c r="G19" s="54">
        <v>7763231.79</v>
      </c>
      <c r="H19" s="52">
        <f t="shared" si="1"/>
        <v>90.70588394059556</v>
      </c>
      <c r="I19" s="82">
        <v>2933067</v>
      </c>
      <c r="J19" s="82">
        <v>2638145.43</v>
      </c>
      <c r="K19" s="52">
        <f t="shared" si="2"/>
        <v>89.94494261467604</v>
      </c>
      <c r="L19" s="53"/>
      <c r="M19" s="53"/>
      <c r="N19" s="53"/>
      <c r="O19" s="55">
        <v>4192479</v>
      </c>
      <c r="P19" s="55">
        <v>3836256.19</v>
      </c>
      <c r="Q19" s="52">
        <f>P19/O19*100</f>
        <v>91.50328934265384</v>
      </c>
      <c r="R19" s="58"/>
      <c r="S19" s="58"/>
      <c r="T19" s="53"/>
      <c r="U19" s="84">
        <v>402467</v>
      </c>
      <c r="V19" s="84">
        <v>374693.22000000003</v>
      </c>
      <c r="W19" s="52">
        <f t="shared" si="3"/>
        <v>93.09911620083138</v>
      </c>
      <c r="X19" s="83">
        <v>987077</v>
      </c>
      <c r="Y19" s="83">
        <v>870541.4500000001</v>
      </c>
      <c r="Z19" s="57">
        <f aca="true" t="shared" si="5" ref="Z19:Z27">Y19/X19*100</f>
        <v>88.19387443938011</v>
      </c>
    </row>
    <row r="20" spans="1:26" ht="25.5">
      <c r="A20" s="21"/>
      <c r="B20" s="49" t="s">
        <v>26</v>
      </c>
      <c r="C20" s="86">
        <v>2333258</v>
      </c>
      <c r="D20" s="51">
        <v>2546004.38</v>
      </c>
      <c r="E20" s="52">
        <f t="shared" si="0"/>
        <v>109.11799638102602</v>
      </c>
      <c r="F20" s="53">
        <v>2926849</v>
      </c>
      <c r="G20" s="54">
        <v>2169243.55</v>
      </c>
      <c r="H20" s="52">
        <f t="shared" si="1"/>
        <v>74.11532163087332</v>
      </c>
      <c r="I20" s="82">
        <v>2008860</v>
      </c>
      <c r="J20" s="82">
        <v>1384827.0899999999</v>
      </c>
      <c r="K20" s="52">
        <f t="shared" si="2"/>
        <v>68.93596816104656</v>
      </c>
      <c r="L20" s="53"/>
      <c r="M20" s="53"/>
      <c r="N20" s="53"/>
      <c r="O20" s="55"/>
      <c r="P20" s="55"/>
      <c r="Q20" s="52"/>
      <c r="R20" s="58"/>
      <c r="S20" s="58"/>
      <c r="T20" s="53"/>
      <c r="U20" s="84">
        <v>236599</v>
      </c>
      <c r="V20" s="84">
        <v>222010.57</v>
      </c>
      <c r="W20" s="52">
        <f t="shared" si="3"/>
        <v>93.83411172490163</v>
      </c>
      <c r="X20" s="55">
        <v>651290</v>
      </c>
      <c r="Y20" s="55">
        <v>532705.89</v>
      </c>
      <c r="Z20" s="57">
        <f t="shared" si="5"/>
        <v>81.79242580110242</v>
      </c>
    </row>
    <row r="21" spans="1:26" ht="25.5">
      <c r="A21" s="21"/>
      <c r="B21" s="49" t="s">
        <v>27</v>
      </c>
      <c r="C21" s="86">
        <v>3157555</v>
      </c>
      <c r="D21" s="51">
        <v>3598606.8800000004</v>
      </c>
      <c r="E21" s="52">
        <f t="shared" si="0"/>
        <v>113.96814560633149</v>
      </c>
      <c r="F21" s="53">
        <v>3699165</v>
      </c>
      <c r="G21" s="54">
        <v>3377995.24</v>
      </c>
      <c r="H21" s="52">
        <f t="shared" si="1"/>
        <v>91.3177768496404</v>
      </c>
      <c r="I21" s="82">
        <v>1702452</v>
      </c>
      <c r="J21" s="82">
        <v>1459821.85</v>
      </c>
      <c r="K21" s="52">
        <f t="shared" si="2"/>
        <v>85.74819436906299</v>
      </c>
      <c r="L21" s="53"/>
      <c r="M21" s="53"/>
      <c r="N21" s="53"/>
      <c r="O21" s="55"/>
      <c r="P21" s="55"/>
      <c r="Q21" s="52"/>
      <c r="R21" s="58"/>
      <c r="S21" s="58"/>
      <c r="T21" s="53"/>
      <c r="U21" s="84">
        <v>1305091</v>
      </c>
      <c r="V21" s="84">
        <v>1261900.24</v>
      </c>
      <c r="W21" s="52">
        <f t="shared" si="3"/>
        <v>96.6905939892314</v>
      </c>
      <c r="X21" s="55">
        <v>375598</v>
      </c>
      <c r="Y21" s="55">
        <v>342330.8499999999</v>
      </c>
      <c r="Z21" s="57">
        <f t="shared" si="5"/>
        <v>91.1428841474129</v>
      </c>
    </row>
    <row r="22" spans="1:26" ht="27.75" customHeight="1">
      <c r="A22" s="21"/>
      <c r="B22" s="49" t="s">
        <v>28</v>
      </c>
      <c r="C22" s="86">
        <v>6086798</v>
      </c>
      <c r="D22" s="51">
        <v>6392172.97</v>
      </c>
      <c r="E22" s="52">
        <f t="shared" si="0"/>
        <v>105.01700516429162</v>
      </c>
      <c r="F22" s="53">
        <v>7201418</v>
      </c>
      <c r="G22" s="54">
        <v>6812824.830000001</v>
      </c>
      <c r="H22" s="52">
        <f t="shared" si="1"/>
        <v>94.60393536384085</v>
      </c>
      <c r="I22" s="82">
        <v>2238572</v>
      </c>
      <c r="J22" s="82">
        <v>1987649.12</v>
      </c>
      <c r="K22" s="52">
        <f t="shared" si="2"/>
        <v>88.79093993849652</v>
      </c>
      <c r="L22" s="53"/>
      <c r="M22" s="53"/>
      <c r="N22" s="53"/>
      <c r="O22" s="55"/>
      <c r="P22" s="55"/>
      <c r="Q22" s="52"/>
      <c r="R22" s="58"/>
      <c r="S22" s="58"/>
      <c r="T22" s="53"/>
      <c r="U22" s="84">
        <v>4055550</v>
      </c>
      <c r="V22" s="84">
        <v>4002796.58</v>
      </c>
      <c r="W22" s="52">
        <f t="shared" si="3"/>
        <v>98.69922895784788</v>
      </c>
      <c r="X22" s="55">
        <v>601196</v>
      </c>
      <c r="Y22" s="55">
        <v>552883.12</v>
      </c>
      <c r="Z22" s="57">
        <f t="shared" si="5"/>
        <v>91.96387201511654</v>
      </c>
    </row>
    <row r="23" spans="1:30" ht="26.25" thickBot="1">
      <c r="A23" s="21"/>
      <c r="B23" s="49" t="s">
        <v>29</v>
      </c>
      <c r="C23" s="86">
        <v>2294854</v>
      </c>
      <c r="D23" s="51">
        <v>2770408.0300000003</v>
      </c>
      <c r="E23" s="52">
        <f t="shared" si="0"/>
        <v>120.7226267989162</v>
      </c>
      <c r="F23" s="53">
        <v>2237156</v>
      </c>
      <c r="G23" s="54">
        <v>1766487.8900000001</v>
      </c>
      <c r="H23" s="52">
        <f t="shared" si="1"/>
        <v>78.96131919276081</v>
      </c>
      <c r="I23" s="82">
        <v>1329047</v>
      </c>
      <c r="J23" s="82">
        <v>1101985.47</v>
      </c>
      <c r="K23" s="52">
        <f t="shared" si="2"/>
        <v>82.91546273382355</v>
      </c>
      <c r="L23" s="53"/>
      <c r="M23" s="53"/>
      <c r="N23" s="53"/>
      <c r="O23" s="55"/>
      <c r="P23" s="55"/>
      <c r="Q23" s="52"/>
      <c r="R23" s="58"/>
      <c r="S23" s="58"/>
      <c r="T23" s="53"/>
      <c r="U23" s="84">
        <v>294555</v>
      </c>
      <c r="V23" s="84">
        <v>193367.35</v>
      </c>
      <c r="W23" s="52">
        <f t="shared" si="3"/>
        <v>65.64728149242077</v>
      </c>
      <c r="X23" s="55">
        <v>541654</v>
      </c>
      <c r="Y23" s="55">
        <v>401760.43</v>
      </c>
      <c r="Z23" s="57">
        <f t="shared" si="5"/>
        <v>74.17289081221593</v>
      </c>
      <c r="AD23" s="87"/>
    </row>
    <row r="24" spans="1:26" ht="37.5" customHeight="1" thickBot="1">
      <c r="A24" s="21"/>
      <c r="B24" s="88" t="s">
        <v>30</v>
      </c>
      <c r="C24" s="89">
        <f>SUM(C18:C23)</f>
        <v>23904159</v>
      </c>
      <c r="D24" s="90">
        <f>SUM(D18:D23)</f>
        <v>25374608.790000003</v>
      </c>
      <c r="E24" s="72">
        <f t="shared" si="0"/>
        <v>106.1514391282287</v>
      </c>
      <c r="F24" s="89">
        <f>SUM(F18:F23)</f>
        <v>26207676</v>
      </c>
      <c r="G24" s="90">
        <f>SUM(G18:G23)</f>
        <v>23365854.560000002</v>
      </c>
      <c r="H24" s="72">
        <f t="shared" si="1"/>
        <v>89.15653017077898</v>
      </c>
      <c r="I24" s="73">
        <f>SUM(I18:I23)</f>
        <v>11682247</v>
      </c>
      <c r="J24" s="73">
        <f>SUM(J18:J23)</f>
        <v>9956971.26</v>
      </c>
      <c r="K24" s="72">
        <f t="shared" si="2"/>
        <v>85.23164473409952</v>
      </c>
      <c r="L24" s="73">
        <f>SUM(L18:L23)</f>
        <v>0</v>
      </c>
      <c r="M24" s="73">
        <f>SUM(M18:M23)</f>
        <v>0</v>
      </c>
      <c r="N24" s="73">
        <f>SUM(N18:N23)</f>
        <v>0</v>
      </c>
      <c r="O24" s="73">
        <f>SUM(O18:O23)</f>
        <v>4192479</v>
      </c>
      <c r="P24" s="73">
        <f>SUM(P18:P23)</f>
        <v>3836256.19</v>
      </c>
      <c r="Q24" s="72">
        <f>P24/O24*100</f>
        <v>91.50328934265384</v>
      </c>
      <c r="R24" s="73"/>
      <c r="S24" s="73"/>
      <c r="T24" s="73"/>
      <c r="U24" s="73">
        <f>SUM(U18:U23)</f>
        <v>6407315</v>
      </c>
      <c r="V24" s="73">
        <f>SUM(V18:V23)</f>
        <v>6146296.92</v>
      </c>
      <c r="W24" s="72">
        <f t="shared" si="3"/>
        <v>95.92624867046493</v>
      </c>
      <c r="X24" s="73">
        <f>SUM(X18:X23)</f>
        <v>3156815</v>
      </c>
      <c r="Y24" s="73">
        <f>SUM(Y18:Y23)</f>
        <v>2700221.74</v>
      </c>
      <c r="Z24" s="75">
        <f t="shared" si="5"/>
        <v>85.53626804231482</v>
      </c>
    </row>
    <row r="25" spans="1:26" ht="22.5" customHeight="1" thickBot="1">
      <c r="A25" s="21"/>
      <c r="B25" s="91" t="s">
        <v>31</v>
      </c>
      <c r="C25" s="89">
        <f>C10+C17+C24</f>
        <v>186877097</v>
      </c>
      <c r="D25" s="90">
        <f>D10+D17+D24</f>
        <v>187614588.27</v>
      </c>
      <c r="E25" s="72">
        <f t="shared" si="0"/>
        <v>100.39463972944742</v>
      </c>
      <c r="F25" s="73">
        <f>F10+F17+F24</f>
        <v>179204579</v>
      </c>
      <c r="G25" s="74">
        <f>G10+G17+G24</f>
        <v>154360099.46</v>
      </c>
      <c r="H25" s="72">
        <f t="shared" si="1"/>
        <v>86.13624736675953</v>
      </c>
      <c r="I25" s="73">
        <f>I10+I17+I24</f>
        <v>48977397</v>
      </c>
      <c r="J25" s="73">
        <f>J10+J17+J24</f>
        <v>41016953.73</v>
      </c>
      <c r="K25" s="72">
        <f t="shared" si="2"/>
        <v>83.74669999306006</v>
      </c>
      <c r="L25" s="73">
        <f>L10+L17+L24</f>
        <v>1167329</v>
      </c>
      <c r="M25" s="73">
        <f>M10+M17+M24</f>
        <v>956907.08</v>
      </c>
      <c r="N25" s="72">
        <f>N10+N17+N24</f>
        <v>81.97406900710938</v>
      </c>
      <c r="O25" s="73">
        <f>O10+O17+O24</f>
        <v>57449390</v>
      </c>
      <c r="P25" s="73">
        <f>P10+P17+P24</f>
        <v>50258452.730000004</v>
      </c>
      <c r="Q25" s="72">
        <f>P25/O25*100</f>
        <v>87.48300500666761</v>
      </c>
      <c r="R25" s="73"/>
      <c r="S25" s="73"/>
      <c r="T25" s="73"/>
      <c r="U25" s="73">
        <f>U10+U17+U24</f>
        <v>46856007</v>
      </c>
      <c r="V25" s="73">
        <f>V10+V17+V24</f>
        <v>41705226.1</v>
      </c>
      <c r="W25" s="72">
        <f t="shared" si="3"/>
        <v>89.00721331205197</v>
      </c>
      <c r="X25" s="73">
        <f>X10+X17+X24</f>
        <v>11786508</v>
      </c>
      <c r="Y25" s="73">
        <f>Y10+Y17+Y24</f>
        <v>9345723.65</v>
      </c>
      <c r="Z25" s="75">
        <f t="shared" si="5"/>
        <v>79.29170921531636</v>
      </c>
    </row>
    <row r="26" spans="1:26" ht="28.5" customHeight="1" thickBot="1">
      <c r="A26" s="68"/>
      <c r="B26" s="92" t="s">
        <v>32</v>
      </c>
      <c r="C26" s="93">
        <v>439594516</v>
      </c>
      <c r="D26" s="94">
        <v>407290604.08000004</v>
      </c>
      <c r="E26" s="95">
        <f t="shared" si="0"/>
        <v>92.65142972802691</v>
      </c>
      <c r="F26" s="96">
        <v>421982910.22</v>
      </c>
      <c r="G26" s="97">
        <v>353697945.6000002</v>
      </c>
      <c r="H26" s="95">
        <f t="shared" si="1"/>
        <v>83.8180734417895</v>
      </c>
      <c r="I26" s="98">
        <v>7352143</v>
      </c>
      <c r="J26" s="98">
        <v>5708466.95</v>
      </c>
      <c r="K26" s="95">
        <f t="shared" si="2"/>
        <v>77.64357888577521</v>
      </c>
      <c r="L26" s="99"/>
      <c r="M26" s="99"/>
      <c r="N26" s="95"/>
      <c r="O26" s="96">
        <v>260577895</v>
      </c>
      <c r="P26" s="98">
        <v>210683754.14000008</v>
      </c>
      <c r="Q26" s="95">
        <f>P26/O26*100</f>
        <v>80.85250444593548</v>
      </c>
      <c r="R26" s="96">
        <v>32536338.22</v>
      </c>
      <c r="S26" s="98">
        <v>28713767.309999995</v>
      </c>
      <c r="T26" s="95">
        <f>S26/R26*100</f>
        <v>88.25137947560958</v>
      </c>
      <c r="U26" s="99"/>
      <c r="V26" s="100"/>
      <c r="W26" s="79"/>
      <c r="X26" s="99">
        <v>15713719</v>
      </c>
      <c r="Y26" s="100">
        <v>13080609.870000001</v>
      </c>
      <c r="Z26" s="101">
        <f t="shared" si="5"/>
        <v>83.24324668145078</v>
      </c>
    </row>
    <row r="27" spans="1:26" ht="24.75" customHeight="1" thickBot="1">
      <c r="A27" s="39"/>
      <c r="B27" s="102" t="s">
        <v>33</v>
      </c>
      <c r="C27" s="103">
        <f>C25+C26</f>
        <v>626471613</v>
      </c>
      <c r="D27" s="104">
        <f>D25+D26</f>
        <v>594905192.35</v>
      </c>
      <c r="E27" s="105">
        <f t="shared" si="0"/>
        <v>94.96123687091949</v>
      </c>
      <c r="F27" s="103">
        <f>F25+F26</f>
        <v>601187489.22</v>
      </c>
      <c r="G27" s="104">
        <f>G25+G26</f>
        <v>508058045.0600002</v>
      </c>
      <c r="H27" s="105">
        <f t="shared" si="1"/>
        <v>84.50908479801717</v>
      </c>
      <c r="I27" s="106">
        <f>I25+I26</f>
        <v>56329540</v>
      </c>
      <c r="J27" s="106">
        <f>J25+J26</f>
        <v>46725420.68</v>
      </c>
      <c r="K27" s="105">
        <f t="shared" si="2"/>
        <v>82.9501193867374</v>
      </c>
      <c r="L27" s="106">
        <f>L25+L26</f>
        <v>1167329</v>
      </c>
      <c r="M27" s="106">
        <f>M25+M26</f>
        <v>956907.08</v>
      </c>
      <c r="N27" s="105">
        <f>N25+N26</f>
        <v>81.97406900710938</v>
      </c>
      <c r="O27" s="106">
        <f>O25+O26</f>
        <v>318027285</v>
      </c>
      <c r="P27" s="106">
        <f>P25+P26</f>
        <v>260942206.87000006</v>
      </c>
      <c r="Q27" s="105">
        <f>P27/O27*100</f>
        <v>82.05025769093996</v>
      </c>
      <c r="R27" s="106">
        <f>R25+R26</f>
        <v>32536338.22</v>
      </c>
      <c r="S27" s="106">
        <f>S25+S26</f>
        <v>28713767.309999995</v>
      </c>
      <c r="T27" s="105">
        <f>S27/R27*100</f>
        <v>88.25137947560958</v>
      </c>
      <c r="U27" s="106">
        <f>U25+U26</f>
        <v>46856007</v>
      </c>
      <c r="V27" s="106">
        <f>V25+V26</f>
        <v>41705226.1</v>
      </c>
      <c r="W27" s="105">
        <f>V27/U27*100</f>
        <v>89.00721331205197</v>
      </c>
      <c r="X27" s="106">
        <f>X25+X26</f>
        <v>27500227</v>
      </c>
      <c r="Y27" s="106">
        <f>Y25+Y26</f>
        <v>22426333.520000003</v>
      </c>
      <c r="Z27" s="107">
        <f t="shared" si="5"/>
        <v>81.5496305539587</v>
      </c>
    </row>
    <row r="28" spans="6:39" ht="26.25" customHeight="1">
      <c r="F28" s="108"/>
      <c r="G28" s="109"/>
      <c r="H28" s="108"/>
      <c r="I28" s="110"/>
      <c r="J28" s="111"/>
      <c r="K28" s="110"/>
      <c r="L28" s="110"/>
      <c r="M28" s="110"/>
      <c r="N28" s="110"/>
      <c r="O28" s="110"/>
      <c r="P28" s="111"/>
      <c r="Q28" s="110"/>
      <c r="R28" s="110"/>
      <c r="S28" s="111"/>
      <c r="T28" s="110"/>
      <c r="U28" s="110"/>
      <c r="V28" s="110"/>
      <c r="W28" s="110"/>
      <c r="X28" s="110"/>
      <c r="Y28" s="111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</row>
    <row r="29" ht="12.75">
      <c r="I29" s="112"/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2020-11-23T10:24:22Z</dcterms:created>
  <dcterms:modified xsi:type="dcterms:W3CDTF">2020-11-23T10:24:59Z</dcterms:modified>
  <cp:category/>
  <cp:version/>
  <cp:contentType/>
  <cp:contentStatus/>
</cp:coreProperties>
</file>