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<sst xmlns="http://schemas.openxmlformats.org/spreadsheetml/2006/main" count="54" uniqueCount="34">
  <si>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Інформація про надходження та використання коштів місцевих бюджетів Дергачівського району (станом на 02.11.2020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</si>
  <si>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</si>
  <si>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</si>
  <si>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</si>
  <si>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</si>
  <si>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</si>
  <si>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</si>
  <si>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</si>
  <si>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</si>
  <si>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</si>
  <si>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</si>
  <si>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січень-жовтень</t>
  </si>
  <si>
    <t>надійшло за січень-жовтень</t>
  </si>
  <si>
    <t>%</t>
  </si>
  <si>
    <t xml:space="preserve">касові видатки за січень-жовтень
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</si>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</sst>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"/>
    <numFmt numFmtId="174" formatCode="#0.00"/>
  </numFmts>
  <fonts count="31">
    <font>
      <sz val="10"/>
      <name val="Arial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/>
    </xf>
    <xf numFmtId="14" fontId="18" fillId="0" borderId="0" xfId="0" applyNumberFormat="1" applyFont="1" applyFill="1" applyAlignment="1">
      <alignment horizontal="left" vertical="center"/>
    </xf>
    <xf numFmtId="14" fontId="18" fillId="24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24" borderId="0" xfId="0" applyFont="1" applyFill="1" applyAlignment="1">
      <alignment vertical="center"/>
    </xf>
    <xf numFmtId="14" fontId="18" fillId="0" borderId="0" xfId="0" applyNumberFormat="1" applyFont="1" applyFill="1" applyAlignment="1">
      <alignment vertical="center"/>
    </xf>
    <xf numFmtId="14" fontId="18" fillId="24" borderId="0" xfId="0" applyNumberFormat="1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0" fillId="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/>
    </xf>
    <xf numFmtId="1" fontId="21" fillId="24" borderId="18" xfId="0" applyNumberFormat="1" applyFont="1" applyFill="1" applyBorder="1" applyAlignment="1">
      <alignment horizontal="center" vertical="center"/>
    </xf>
    <xf numFmtId="172" fontId="20" fillId="0" borderId="18" xfId="0" applyNumberFormat="1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1" fontId="20" fillId="24" borderId="18" xfId="0" applyNumberFormat="1" applyFont="1" applyFill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 wrapText="1"/>
    </xf>
    <xf numFmtId="172" fontId="20" fillId="0" borderId="19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/>
    </xf>
    <xf numFmtId="1" fontId="22" fillId="24" borderId="18" xfId="0" applyNumberFormat="1" applyFont="1" applyFill="1" applyBorder="1" applyAlignment="1">
      <alignment horizontal="center" vertical="center"/>
    </xf>
    <xf numFmtId="172" fontId="23" fillId="0" borderId="18" xfId="0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1" fontId="23" fillId="24" borderId="18" xfId="0" applyNumberFormat="1" applyFont="1" applyFill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73" fontId="24" fillId="24" borderId="18" xfId="66" applyNumberFormat="1" applyFont="1" applyFill="1" applyBorder="1" applyAlignment="1">
      <alignment vertical="center" wrapText="1"/>
      <protection/>
    </xf>
    <xf numFmtId="172" fontId="23" fillId="0" borderId="19" xfId="0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/>
    </xf>
    <xf numFmtId="1" fontId="22" fillId="24" borderId="20" xfId="0" applyNumberFormat="1" applyFont="1" applyFill="1" applyBorder="1" applyAlignment="1">
      <alignment horizontal="center" vertical="center"/>
    </xf>
    <xf numFmtId="172" fontId="23" fillId="0" borderId="20" xfId="0" applyNumberFormat="1" applyFont="1" applyFill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/>
    </xf>
    <xf numFmtId="1" fontId="23" fillId="24" borderId="20" xfId="0" applyNumberFormat="1" applyFont="1" applyFill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 wrapText="1"/>
    </xf>
    <xf numFmtId="172" fontId="23" fillId="0" borderId="14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/>
    </xf>
    <xf numFmtId="1" fontId="21" fillId="24" borderId="23" xfId="0" applyNumberFormat="1" applyFont="1" applyFill="1" applyBorder="1" applyAlignment="1">
      <alignment horizontal="center" vertical="center"/>
    </xf>
    <xf numFmtId="172" fontId="20" fillId="0" borderId="23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1" fontId="20" fillId="24" borderId="23" xfId="0" applyNumberFormat="1" applyFont="1" applyFill="1" applyBorder="1" applyAlignment="1">
      <alignment horizontal="center" vertical="center"/>
    </xf>
    <xf numFmtId="172" fontId="20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1" fontId="22" fillId="24" borderId="25" xfId="0" applyNumberFormat="1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 vertical="center"/>
    </xf>
    <xf numFmtId="1" fontId="23" fillId="0" borderId="25" xfId="0" applyNumberFormat="1" applyFont="1" applyFill="1" applyBorder="1" applyAlignment="1">
      <alignment horizontal="center" vertical="center"/>
    </xf>
    <xf numFmtId="1" fontId="23" fillId="24" borderId="25" xfId="0" applyNumberFormat="1" applyFont="1" applyFill="1" applyBorder="1" applyAlignment="1">
      <alignment horizontal="center" vertical="center"/>
    </xf>
    <xf numFmtId="173" fontId="26" fillId="0" borderId="18" xfId="81" applyNumberFormat="1" applyFont="1" applyFill="1" applyBorder="1" applyAlignment="1">
      <alignment horizontal="center" vertical="center" wrapText="1"/>
      <protection/>
    </xf>
    <xf numFmtId="1" fontId="23" fillId="0" borderId="25" xfId="0" applyNumberFormat="1" applyFont="1" applyFill="1" applyBorder="1" applyAlignment="1">
      <alignment horizontal="center" vertical="center" wrapText="1"/>
    </xf>
    <xf numFmtId="173" fontId="26" fillId="0" borderId="18" xfId="80" applyNumberFormat="1" applyFont="1" applyBorder="1" applyAlignment="1">
      <alignment vertical="center" wrapText="1"/>
      <protection/>
    </xf>
    <xf numFmtId="172" fontId="23" fillId="0" borderId="26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/>
    </xf>
    <xf numFmtId="1" fontId="25" fillId="24" borderId="23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" fontId="25" fillId="24" borderId="27" xfId="0" applyNumberFormat="1" applyFont="1" applyFill="1" applyBorder="1" applyAlignment="1">
      <alignment horizontal="center" vertical="center"/>
    </xf>
    <xf numFmtId="172" fontId="23" fillId="0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Fill="1" applyBorder="1" applyAlignment="1">
      <alignment horizontal="center" vertical="center"/>
    </xf>
    <xf numFmtId="1" fontId="20" fillId="24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/>
    </xf>
    <xf numFmtId="172" fontId="23" fillId="0" borderId="28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8" fillId="0" borderId="23" xfId="0" applyNumberFormat="1" applyFont="1" applyFill="1" applyBorder="1" applyAlignment="1">
      <alignment horizontal="center" vertical="center"/>
    </xf>
    <xf numFmtId="1" fontId="28" fillId="24" borderId="23" xfId="0" applyNumberFormat="1" applyFont="1" applyFill="1" applyBorder="1" applyAlignment="1">
      <alignment horizontal="center" vertical="center"/>
    </xf>
    <xf numFmtId="172" fontId="29" fillId="0" borderId="23" xfId="0" applyNumberFormat="1" applyFont="1" applyFill="1" applyBorder="1" applyAlignment="1">
      <alignment horizontal="center" vertical="center"/>
    </xf>
    <xf numFmtId="1" fontId="29" fillId="0" borderId="23" xfId="0" applyNumberFormat="1" applyFont="1" applyFill="1" applyBorder="1" applyAlignment="1">
      <alignment horizontal="center" vertical="center"/>
    </xf>
    <xf numFmtId="172" fontId="29" fillId="0" borderId="24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2" fontId="30" fillId="0" borderId="0" xfId="0" applyNumberFormat="1" applyFont="1" applyFill="1" applyAlignment="1">
      <alignment vertical="center"/>
    </xf>
    <xf numFmtId="1" fontId="30" fillId="0" borderId="0" xfId="0" applyNumberFormat="1" applyFont="1" applyFill="1" applyAlignment="1">
      <alignment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F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4"/>
    </sheetView>
  </sheetViews>
  <sheetFormatPr defaultColWidth="9.140625" defaultRowHeight="12.75"/>
  <cols>
    <col min="1" max="1" width="4.28125" style="1" customWidth="1"/>
    <col min="2" max="2" width="23.421875" style="4" customWidth="1"/>
    <col min="3" max="3" width="16.7109375" style="4" customWidth="1"/>
    <col min="4" max="4" width="18.140625" style="5" customWidth="1"/>
    <col min="5" max="5" width="12.8515625" style="4" customWidth="1"/>
    <col min="6" max="6" width="15.7109375" style="4" customWidth="1"/>
    <col min="7" max="7" width="15.8515625" style="5" customWidth="1"/>
    <col min="8" max="8" width="8.7109375" style="4" customWidth="1"/>
    <col min="9" max="9" width="14.7109375" style="4" customWidth="1"/>
    <col min="10" max="10" width="16.140625" style="4" customWidth="1"/>
    <col min="11" max="11" width="8.8515625" style="4" customWidth="1"/>
    <col min="12" max="12" width="13.57421875" style="4" customWidth="1"/>
    <col min="13" max="13" width="10.7109375" style="4" customWidth="1"/>
    <col min="14" max="14" width="6.8515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3.7109375" style="4" customWidth="1"/>
    <col min="25" max="25" width="15.140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2"/>
      <c r="D1" s="3"/>
    </row>
    <row r="2" spans="2:4" ht="12.75">
      <c r="B2" s="6">
        <v>44137</v>
      </c>
      <c r="C2" s="6"/>
      <c r="D2" s="7"/>
    </row>
    <row r="5" spans="2:26" ht="20.25">
      <c r="B5" s="92" t="s">
        <v>0</v>
      </c>
      <c r="C5" s="92"/>
      <c r="D5" s="92"/>
      <c r="E5" s="92"/>
      <c r="F5" s="92"/>
      <c r="G5" s="92"/>
      <c r="H5" s="92"/>
      <c r="I5" s="92"/>
      <c r="J5" s="92"/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ht="13.5" thickBot="1"/>
    <row r="7" spans="1:26" ht="13.5" customHeight="1" thickBot="1">
      <c r="A7" s="8"/>
      <c r="B7" s="9"/>
      <c r="C7" s="94" t="s">
        <v>1</v>
      </c>
      <c r="D7" s="95"/>
      <c r="E7" s="96"/>
      <c r="F7" s="99" t="s">
        <v>2</v>
      </c>
      <c r="G7" s="100"/>
      <c r="H7" s="101"/>
      <c r="I7" s="105" t="s">
        <v>3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7"/>
    </row>
    <row r="8" spans="1:26" ht="27.75" customHeight="1" thickBot="1">
      <c r="A8" s="10"/>
      <c r="B8" s="108" t="s">
        <v>4</v>
      </c>
      <c r="C8" s="97"/>
      <c r="D8" s="97"/>
      <c r="E8" s="98"/>
      <c r="F8" s="102"/>
      <c r="G8" s="103"/>
      <c r="H8" s="104"/>
      <c r="I8" s="105" t="s">
        <v>5</v>
      </c>
      <c r="J8" s="106"/>
      <c r="K8" s="107"/>
      <c r="L8" s="105" t="s">
        <v>6</v>
      </c>
      <c r="M8" s="106"/>
      <c r="N8" s="107"/>
      <c r="O8" s="110" t="s">
        <v>7</v>
      </c>
      <c r="P8" s="90"/>
      <c r="Q8" s="90"/>
      <c r="R8" s="90" t="s">
        <v>8</v>
      </c>
      <c r="S8" s="90"/>
      <c r="T8" s="90"/>
      <c r="U8" s="111" t="s">
        <v>9</v>
      </c>
      <c r="V8" s="90"/>
      <c r="W8" s="90"/>
      <c r="X8" s="90" t="s">
        <v>10</v>
      </c>
      <c r="Y8" s="90"/>
      <c r="Z8" s="91"/>
    </row>
    <row r="9" spans="1:26" ht="87.75" customHeight="1">
      <c r="A9" s="10"/>
      <c r="B9" s="109"/>
      <c r="C9" s="11" t="s">
        <v>11</v>
      </c>
      <c r="D9" s="12" t="s">
        <v>12</v>
      </c>
      <c r="E9" s="13" t="s">
        <v>13</v>
      </c>
      <c r="F9" s="11" t="s">
        <v>11</v>
      </c>
      <c r="G9" s="12" t="s">
        <v>14</v>
      </c>
      <c r="H9" s="14" t="s">
        <v>13</v>
      </c>
      <c r="I9" s="11" t="s">
        <v>11</v>
      </c>
      <c r="J9" s="12" t="s">
        <v>14</v>
      </c>
      <c r="K9" s="15" t="s">
        <v>13</v>
      </c>
      <c r="L9" s="11" t="s">
        <v>11</v>
      </c>
      <c r="M9" s="12" t="s">
        <v>14</v>
      </c>
      <c r="N9" s="15" t="s">
        <v>13</v>
      </c>
      <c r="O9" s="11" t="s">
        <v>11</v>
      </c>
      <c r="P9" s="12" t="s">
        <v>14</v>
      </c>
      <c r="Q9" s="15" t="s">
        <v>13</v>
      </c>
      <c r="R9" s="11" t="s">
        <v>11</v>
      </c>
      <c r="S9" s="12" t="s">
        <v>14</v>
      </c>
      <c r="T9" s="15" t="s">
        <v>13</v>
      </c>
      <c r="U9" s="11" t="s">
        <v>11</v>
      </c>
      <c r="V9" s="12" t="s">
        <v>14</v>
      </c>
      <c r="W9" s="15" t="s">
        <v>13</v>
      </c>
      <c r="X9" s="11" t="s">
        <v>11</v>
      </c>
      <c r="Y9" s="12" t="s">
        <v>14</v>
      </c>
      <c r="Z9" s="16" t="s">
        <v>13</v>
      </c>
    </row>
    <row r="10" spans="1:26" ht="42.75" customHeight="1" thickBot="1">
      <c r="A10" s="17"/>
      <c r="B10" s="18" t="s">
        <v>15</v>
      </c>
      <c r="C10" s="19">
        <v>60843294</v>
      </c>
      <c r="D10" s="20">
        <v>62378541.39</v>
      </c>
      <c r="E10" s="21">
        <f aca="true" t="shared" si="0" ref="E10:E27">D10/C10*100</f>
        <v>102.52328118526917</v>
      </c>
      <c r="F10" s="22">
        <v>57668564</v>
      </c>
      <c r="G10" s="23">
        <v>53757754.650000006</v>
      </c>
      <c r="H10" s="21">
        <f aca="true" t="shared" si="1" ref="H10:H27">G10/F10*100</f>
        <v>93.21847280608549</v>
      </c>
      <c r="I10" s="22">
        <v>10146097</v>
      </c>
      <c r="J10" s="22">
        <v>8513643.510000002</v>
      </c>
      <c r="K10" s="21">
        <f aca="true" t="shared" si="2" ref="K10:K27">J10/I10*100</f>
        <v>83.91052746686732</v>
      </c>
      <c r="L10" s="22"/>
      <c r="M10" s="22"/>
      <c r="N10" s="22"/>
      <c r="O10" s="24">
        <v>21889893</v>
      </c>
      <c r="P10" s="24">
        <v>20720972.7</v>
      </c>
      <c r="Q10" s="21">
        <f>P10/O10*100</f>
        <v>94.6599999369572</v>
      </c>
      <c r="R10" s="25"/>
      <c r="S10" s="25"/>
      <c r="T10" s="22"/>
      <c r="U10" s="24">
        <v>20770334</v>
      </c>
      <c r="V10" s="24">
        <v>20158441.619999997</v>
      </c>
      <c r="W10" s="21">
        <f aca="true" t="shared" si="3" ref="W10:W25">V10/U10*100</f>
        <v>97.05400799043481</v>
      </c>
      <c r="X10" s="24"/>
      <c r="Y10" s="24"/>
      <c r="Z10" s="26"/>
    </row>
    <row r="11" spans="1:26" ht="38.25" customHeight="1">
      <c r="A11" s="10"/>
      <c r="B11" s="27" t="s">
        <v>16</v>
      </c>
      <c r="C11" s="28">
        <v>10671047</v>
      </c>
      <c r="D11" s="29">
        <v>11037156.940000001</v>
      </c>
      <c r="E11" s="30">
        <f t="shared" si="0"/>
        <v>103.43087177856121</v>
      </c>
      <c r="F11" s="31">
        <v>10845265</v>
      </c>
      <c r="G11" s="32">
        <v>9847430.35</v>
      </c>
      <c r="H11" s="30">
        <f t="shared" si="1"/>
        <v>90.79935206746907</v>
      </c>
      <c r="I11" s="31">
        <v>2950999</v>
      </c>
      <c r="J11" s="31">
        <v>2537395.7400000007</v>
      </c>
      <c r="K11" s="30">
        <f t="shared" si="2"/>
        <v>85.98429684320465</v>
      </c>
      <c r="L11" s="33"/>
      <c r="M11" s="31"/>
      <c r="N11" s="31"/>
      <c r="O11" s="33">
        <v>3732481</v>
      </c>
      <c r="P11" s="33">
        <v>3402613.0299999993</v>
      </c>
      <c r="Q11" s="30">
        <f>P11/O11*100</f>
        <v>91.16223310982693</v>
      </c>
      <c r="R11" s="31"/>
      <c r="S11" s="31"/>
      <c r="T11" s="31"/>
      <c r="U11" s="33">
        <v>1407813</v>
      </c>
      <c r="V11" s="33">
        <v>1270737.58</v>
      </c>
      <c r="W11" s="30">
        <f t="shared" si="3"/>
        <v>90.26323666566512</v>
      </c>
      <c r="X11" s="34">
        <v>1355546</v>
      </c>
      <c r="Y11" s="34">
        <v>1243079.5000000002</v>
      </c>
      <c r="Z11" s="35">
        <f aca="true" t="shared" si="4" ref="Z11:Z17">Y11/X11*100</f>
        <v>91.70323249819631</v>
      </c>
    </row>
    <row r="12" spans="1:26" ht="25.5">
      <c r="A12" s="10"/>
      <c r="B12" s="27" t="s">
        <v>17</v>
      </c>
      <c r="C12" s="28">
        <v>9426068</v>
      </c>
      <c r="D12" s="29">
        <v>8317759.31</v>
      </c>
      <c r="E12" s="30">
        <f t="shared" si="0"/>
        <v>88.24208896010511</v>
      </c>
      <c r="F12" s="31">
        <v>9705323</v>
      </c>
      <c r="G12" s="32">
        <v>8383768.959999999</v>
      </c>
      <c r="H12" s="30">
        <f t="shared" si="1"/>
        <v>86.38320393870455</v>
      </c>
      <c r="I12" s="31">
        <v>3895410</v>
      </c>
      <c r="J12" s="31">
        <v>3510848.47</v>
      </c>
      <c r="K12" s="30">
        <f t="shared" si="2"/>
        <v>90.1278291630406</v>
      </c>
      <c r="L12" s="36"/>
      <c r="M12" s="36"/>
      <c r="N12" s="31"/>
      <c r="O12" s="33">
        <v>3462844</v>
      </c>
      <c r="P12" s="33">
        <v>3083752.1499999994</v>
      </c>
      <c r="Q12" s="30">
        <f>P12/O12*100</f>
        <v>89.05258654447037</v>
      </c>
      <c r="R12" s="36"/>
      <c r="S12" s="36"/>
      <c r="T12" s="31"/>
      <c r="U12" s="33">
        <v>1038196</v>
      </c>
      <c r="V12" s="33">
        <v>736492.42</v>
      </c>
      <c r="W12" s="30">
        <f t="shared" si="3"/>
        <v>70.93963182289279</v>
      </c>
      <c r="X12" s="34">
        <v>927993</v>
      </c>
      <c r="Y12" s="34">
        <v>708805.9199999999</v>
      </c>
      <c r="Z12" s="35">
        <f t="shared" si="4"/>
        <v>76.38052442205921</v>
      </c>
    </row>
    <row r="13" spans="1:26" ht="25.5">
      <c r="A13" s="10"/>
      <c r="B13" s="27" t="s">
        <v>18</v>
      </c>
      <c r="C13" s="28">
        <v>16302941</v>
      </c>
      <c r="D13" s="29">
        <v>15985628.020000001</v>
      </c>
      <c r="E13" s="30">
        <f t="shared" si="0"/>
        <v>98.05364578084409</v>
      </c>
      <c r="F13" s="31">
        <v>16188141</v>
      </c>
      <c r="G13" s="32">
        <v>13827649.560000002</v>
      </c>
      <c r="H13" s="30">
        <f t="shared" si="1"/>
        <v>85.41839090726972</v>
      </c>
      <c r="I13" s="31">
        <v>4450980</v>
      </c>
      <c r="J13" s="31">
        <v>4042242.73</v>
      </c>
      <c r="K13" s="30">
        <f t="shared" si="2"/>
        <v>90.81691515127007</v>
      </c>
      <c r="L13" s="36">
        <v>1202329</v>
      </c>
      <c r="M13" s="36">
        <v>933163.58</v>
      </c>
      <c r="N13" s="30">
        <f>M13/L13*100</f>
        <v>77.61299777348796</v>
      </c>
      <c r="O13" s="33">
        <v>5974252</v>
      </c>
      <c r="P13" s="33">
        <v>5325802.84</v>
      </c>
      <c r="Q13" s="30">
        <f>P13/O13*100</f>
        <v>89.14593559160208</v>
      </c>
      <c r="R13" s="36"/>
      <c r="S13" s="36"/>
      <c r="T13" s="31"/>
      <c r="U13" s="33">
        <v>2495833</v>
      </c>
      <c r="V13" s="33">
        <v>1948839.13</v>
      </c>
      <c r="W13" s="30">
        <f t="shared" si="3"/>
        <v>78.08371513638933</v>
      </c>
      <c r="X13" s="34">
        <v>1261709</v>
      </c>
      <c r="Y13" s="34">
        <v>1029814.3200000001</v>
      </c>
      <c r="Z13" s="35">
        <f t="shared" si="4"/>
        <v>81.62058921668944</v>
      </c>
    </row>
    <row r="14" spans="1:26" ht="25.5">
      <c r="A14" s="10"/>
      <c r="B14" s="27" t="s">
        <v>19</v>
      </c>
      <c r="C14" s="28">
        <v>4896334</v>
      </c>
      <c r="D14" s="29">
        <v>4690426.3</v>
      </c>
      <c r="E14" s="30">
        <f t="shared" si="0"/>
        <v>95.79465575673555</v>
      </c>
      <c r="F14" s="31">
        <v>4892745</v>
      </c>
      <c r="G14" s="32">
        <v>4438238.69</v>
      </c>
      <c r="H14" s="30">
        <f t="shared" si="1"/>
        <v>90.71060703143125</v>
      </c>
      <c r="I14" s="31">
        <v>1221327</v>
      </c>
      <c r="J14" s="31">
        <v>1088311.96</v>
      </c>
      <c r="K14" s="30">
        <f t="shared" si="2"/>
        <v>89.10897409129578</v>
      </c>
      <c r="L14" s="31"/>
      <c r="M14" s="31"/>
      <c r="N14" s="31"/>
      <c r="O14" s="33">
        <v>2707307</v>
      </c>
      <c r="P14" s="33">
        <v>2580730.33</v>
      </c>
      <c r="Q14" s="30">
        <f>P14/O14*100</f>
        <v>95.32462812676951</v>
      </c>
      <c r="R14" s="36"/>
      <c r="S14" s="36"/>
      <c r="T14" s="31"/>
      <c r="U14" s="33">
        <v>140661</v>
      </c>
      <c r="V14" s="33">
        <v>66047.91</v>
      </c>
      <c r="W14" s="30">
        <f t="shared" si="3"/>
        <v>46.95538208885192</v>
      </c>
      <c r="X14" s="34">
        <v>432450</v>
      </c>
      <c r="Y14" s="34">
        <v>320148.49</v>
      </c>
      <c r="Z14" s="35">
        <f t="shared" si="4"/>
        <v>74.03133078968666</v>
      </c>
    </row>
    <row r="15" spans="1:26" ht="25.5">
      <c r="A15" s="10"/>
      <c r="B15" s="27" t="s">
        <v>20</v>
      </c>
      <c r="C15" s="28">
        <v>5889451</v>
      </c>
      <c r="D15" s="29">
        <v>6168362.1</v>
      </c>
      <c r="E15" s="30">
        <f t="shared" si="0"/>
        <v>104.73577418336615</v>
      </c>
      <c r="F15" s="31">
        <v>5509804</v>
      </c>
      <c r="G15" s="32">
        <v>4938026.77</v>
      </c>
      <c r="H15" s="30">
        <f t="shared" si="1"/>
        <v>89.62254864238363</v>
      </c>
      <c r="I15" s="31">
        <v>2237817</v>
      </c>
      <c r="J15" s="31">
        <v>2050237.8599999999</v>
      </c>
      <c r="K15" s="30">
        <f t="shared" si="2"/>
        <v>91.61776231032296</v>
      </c>
      <c r="L15" s="31"/>
      <c r="M15" s="31"/>
      <c r="N15" s="31"/>
      <c r="O15" s="33"/>
      <c r="P15" s="33"/>
      <c r="Q15" s="30"/>
      <c r="R15" s="36"/>
      <c r="S15" s="36"/>
      <c r="T15" s="31"/>
      <c r="U15" s="33">
        <v>2053345</v>
      </c>
      <c r="V15" s="33">
        <v>1777145.1800000002</v>
      </c>
      <c r="W15" s="30">
        <f t="shared" si="3"/>
        <v>86.54878649228455</v>
      </c>
      <c r="X15" s="34">
        <v>446425</v>
      </c>
      <c r="Y15" s="34">
        <v>349977.47000000003</v>
      </c>
      <c r="Z15" s="35">
        <f t="shared" si="4"/>
        <v>78.39558044464357</v>
      </c>
    </row>
    <row r="16" spans="1:26" ht="26.25" thickBot="1">
      <c r="A16" s="17"/>
      <c r="B16" s="37" t="s">
        <v>21</v>
      </c>
      <c r="C16" s="38">
        <v>38860875</v>
      </c>
      <c r="D16" s="39">
        <v>38570276.42</v>
      </c>
      <c r="E16" s="40">
        <f t="shared" si="0"/>
        <v>99.25220783114122</v>
      </c>
      <c r="F16" s="41">
        <v>33192681</v>
      </c>
      <c r="G16" s="42">
        <v>28090142.440000005</v>
      </c>
      <c r="H16" s="40">
        <f t="shared" si="1"/>
        <v>84.62751906060257</v>
      </c>
      <c r="I16" s="41">
        <v>8098587</v>
      </c>
      <c r="J16" s="41">
        <v>7095587.35</v>
      </c>
      <c r="K16" s="40">
        <f t="shared" si="2"/>
        <v>87.6151277994544</v>
      </c>
      <c r="L16" s="41"/>
      <c r="M16" s="41"/>
      <c r="N16" s="41"/>
      <c r="O16" s="43">
        <v>10630666</v>
      </c>
      <c r="P16" s="43">
        <v>9338782.84</v>
      </c>
      <c r="Q16" s="40">
        <f>P16/O16*100</f>
        <v>87.84758019864418</v>
      </c>
      <c r="R16" s="44"/>
      <c r="S16" s="44"/>
      <c r="T16" s="41"/>
      <c r="U16" s="43">
        <v>8535922</v>
      </c>
      <c r="V16" s="43">
        <v>6906552.159999999</v>
      </c>
      <c r="W16" s="40">
        <f t="shared" si="3"/>
        <v>80.91161282870203</v>
      </c>
      <c r="X16" s="34">
        <v>3179802</v>
      </c>
      <c r="Y16" s="34">
        <v>2524929.7099999995</v>
      </c>
      <c r="Z16" s="45">
        <f t="shared" si="4"/>
        <v>79.40524944634916</v>
      </c>
    </row>
    <row r="17" spans="1:26" ht="26.25" thickBot="1">
      <c r="A17" s="46"/>
      <c r="B17" s="47" t="s">
        <v>22</v>
      </c>
      <c r="C17" s="48">
        <f>SUM(C11:C16)</f>
        <v>86046716</v>
      </c>
      <c r="D17" s="49">
        <f>SUM(D11:D16)</f>
        <v>84769609.09</v>
      </c>
      <c r="E17" s="50">
        <f t="shared" si="0"/>
        <v>98.51579819734202</v>
      </c>
      <c r="F17" s="51">
        <f>SUM(F11:F16)</f>
        <v>80333959</v>
      </c>
      <c r="G17" s="52">
        <f>SUM(G11:G16)</f>
        <v>69525256.77000001</v>
      </c>
      <c r="H17" s="50">
        <f t="shared" si="1"/>
        <v>86.54528873648566</v>
      </c>
      <c r="I17" s="51">
        <f>SUM(I11:I16)</f>
        <v>22855120</v>
      </c>
      <c r="J17" s="51">
        <f>SUM(J11:J16)</f>
        <v>20324624.11</v>
      </c>
      <c r="K17" s="50">
        <f t="shared" si="2"/>
        <v>88.9281006181547</v>
      </c>
      <c r="L17" s="51">
        <f>SUM(L11:L16)</f>
        <v>1202329</v>
      </c>
      <c r="M17" s="51">
        <f>SUM(M11:M16)</f>
        <v>933163.58</v>
      </c>
      <c r="N17" s="50">
        <f>M17/L17*100</f>
        <v>77.61299777348796</v>
      </c>
      <c r="O17" s="51">
        <f>SUM(O11:O16)</f>
        <v>26507550</v>
      </c>
      <c r="P17" s="51">
        <f>SUM(P11:P16)</f>
        <v>23731681.189999998</v>
      </c>
      <c r="Q17" s="50">
        <f>P17/O17*100</f>
        <v>89.52800688860343</v>
      </c>
      <c r="R17" s="51">
        <f>SUM(R11:R16)</f>
        <v>0</v>
      </c>
      <c r="S17" s="51">
        <f>SUM(S11:S16)</f>
        <v>0</v>
      </c>
      <c r="T17" s="51">
        <f>SUM(T11:T16)</f>
        <v>0</v>
      </c>
      <c r="U17" s="51">
        <f>SUM(U11:U16)</f>
        <v>15671770</v>
      </c>
      <c r="V17" s="51">
        <f>SUM(V11:V16)</f>
        <v>12705814.379999999</v>
      </c>
      <c r="W17" s="50">
        <f t="shared" si="3"/>
        <v>81.07453325310414</v>
      </c>
      <c r="X17" s="51">
        <f>SUM(X11:X16)</f>
        <v>7603925</v>
      </c>
      <c r="Y17" s="51">
        <f>SUM(Y11:Y16)</f>
        <v>6176755.41</v>
      </c>
      <c r="Z17" s="53">
        <f t="shared" si="4"/>
        <v>81.23114588847208</v>
      </c>
    </row>
    <row r="18" spans="1:29" ht="25.5">
      <c r="A18" s="10"/>
      <c r="B18" s="54" t="s">
        <v>23</v>
      </c>
      <c r="C18" s="55">
        <v>1447856</v>
      </c>
      <c r="D18" s="56">
        <v>1464814.82</v>
      </c>
      <c r="E18" s="57">
        <f t="shared" si="0"/>
        <v>101.17130570996011</v>
      </c>
      <c r="F18" s="58">
        <v>1447856</v>
      </c>
      <c r="G18" s="59">
        <v>1388313.01</v>
      </c>
      <c r="H18" s="57">
        <f t="shared" si="1"/>
        <v>95.8875060779525</v>
      </c>
      <c r="I18" s="60">
        <v>1335803</v>
      </c>
      <c r="J18" s="60">
        <v>1300691.83</v>
      </c>
      <c r="K18" s="57">
        <f t="shared" si="2"/>
        <v>97.3715308320164</v>
      </c>
      <c r="L18" s="58"/>
      <c r="M18" s="58"/>
      <c r="N18" s="58"/>
      <c r="O18" s="58"/>
      <c r="P18" s="58"/>
      <c r="Q18" s="57"/>
      <c r="R18" s="61"/>
      <c r="S18" s="61"/>
      <c r="T18" s="58"/>
      <c r="U18" s="62">
        <v>111053</v>
      </c>
      <c r="V18" s="62">
        <v>87621.18000000001</v>
      </c>
      <c r="W18" s="30">
        <f t="shared" si="3"/>
        <v>78.90032687095352</v>
      </c>
      <c r="X18" s="61"/>
      <c r="Y18" s="61"/>
      <c r="Z18" s="63"/>
      <c r="AC18" s="4" t="s">
        <v>24</v>
      </c>
    </row>
    <row r="19" spans="1:26" ht="25.5">
      <c r="A19" s="10"/>
      <c r="B19" s="27" t="s">
        <v>25</v>
      </c>
      <c r="C19" s="64">
        <v>7537005</v>
      </c>
      <c r="D19" s="29">
        <v>7766411.57</v>
      </c>
      <c r="E19" s="30">
        <f t="shared" si="0"/>
        <v>103.04373647091916</v>
      </c>
      <c r="F19" s="31">
        <v>7680605</v>
      </c>
      <c r="G19" s="32">
        <v>7541579.910000001</v>
      </c>
      <c r="H19" s="30">
        <f t="shared" si="1"/>
        <v>98.18992006489073</v>
      </c>
      <c r="I19" s="60">
        <v>2607972</v>
      </c>
      <c r="J19" s="60">
        <v>2595433.81</v>
      </c>
      <c r="K19" s="30">
        <f t="shared" si="2"/>
        <v>99.51923601940513</v>
      </c>
      <c r="L19" s="31"/>
      <c r="M19" s="31"/>
      <c r="N19" s="31"/>
      <c r="O19" s="33">
        <v>3738971</v>
      </c>
      <c r="P19" s="33">
        <v>3680429.83</v>
      </c>
      <c r="Q19" s="30">
        <f>P19/O19*100</f>
        <v>98.43429729730452</v>
      </c>
      <c r="R19" s="36"/>
      <c r="S19" s="36"/>
      <c r="T19" s="31"/>
      <c r="U19" s="62">
        <v>389367</v>
      </c>
      <c r="V19" s="62">
        <v>373964.27</v>
      </c>
      <c r="W19" s="30">
        <f t="shared" si="3"/>
        <v>96.04416142097301</v>
      </c>
      <c r="X19" s="61">
        <v>892699</v>
      </c>
      <c r="Y19" s="61">
        <v>848156.5000000001</v>
      </c>
      <c r="Z19" s="35">
        <f aca="true" t="shared" si="5" ref="Z19:Z27">Y19/X19*100</f>
        <v>95.01035623429624</v>
      </c>
    </row>
    <row r="20" spans="1:26" ht="25.5">
      <c r="A20" s="10"/>
      <c r="B20" s="27" t="s">
        <v>26</v>
      </c>
      <c r="C20" s="64">
        <v>2073018</v>
      </c>
      <c r="D20" s="29">
        <v>2260025.8</v>
      </c>
      <c r="E20" s="30">
        <f t="shared" si="0"/>
        <v>109.02104082067787</v>
      </c>
      <c r="F20" s="31">
        <v>2237951</v>
      </c>
      <c r="G20" s="32">
        <v>2132561.2700000005</v>
      </c>
      <c r="H20" s="30">
        <f t="shared" si="1"/>
        <v>95.29079367689465</v>
      </c>
      <c r="I20" s="60">
        <v>1405297</v>
      </c>
      <c r="J20" s="60">
        <v>1366074.61</v>
      </c>
      <c r="K20" s="30">
        <f t="shared" si="2"/>
        <v>97.20896081041944</v>
      </c>
      <c r="L20" s="31"/>
      <c r="M20" s="31"/>
      <c r="N20" s="31"/>
      <c r="O20" s="33"/>
      <c r="P20" s="33"/>
      <c r="Q20" s="30"/>
      <c r="R20" s="36"/>
      <c r="S20" s="36"/>
      <c r="T20" s="31"/>
      <c r="U20" s="62">
        <v>234999</v>
      </c>
      <c r="V20" s="62">
        <v>220828.47</v>
      </c>
      <c r="W20" s="30">
        <f t="shared" si="3"/>
        <v>93.96996157430458</v>
      </c>
      <c r="X20" s="33">
        <v>567655</v>
      </c>
      <c r="Y20" s="33">
        <v>515958.18999999994</v>
      </c>
      <c r="Z20" s="35">
        <f t="shared" si="5"/>
        <v>90.89291735296966</v>
      </c>
    </row>
    <row r="21" spans="1:26" ht="25.5">
      <c r="A21" s="10"/>
      <c r="B21" s="27" t="s">
        <v>27</v>
      </c>
      <c r="C21" s="64">
        <v>2933458</v>
      </c>
      <c r="D21" s="29">
        <v>3298514.93</v>
      </c>
      <c r="E21" s="30">
        <f t="shared" si="0"/>
        <v>112.44459371840334</v>
      </c>
      <c r="F21" s="31">
        <v>3470068</v>
      </c>
      <c r="G21" s="32">
        <v>3268664.98</v>
      </c>
      <c r="H21" s="30">
        <f t="shared" si="1"/>
        <v>94.19599212465</v>
      </c>
      <c r="I21" s="60">
        <v>1563849</v>
      </c>
      <c r="J21" s="60">
        <v>1422125.59</v>
      </c>
      <c r="K21" s="30">
        <f t="shared" si="2"/>
        <v>90.93752593760651</v>
      </c>
      <c r="L21" s="31"/>
      <c r="M21" s="31"/>
      <c r="N21" s="31"/>
      <c r="O21" s="33"/>
      <c r="P21" s="33"/>
      <c r="Q21" s="30"/>
      <c r="R21" s="36"/>
      <c r="S21" s="36"/>
      <c r="T21" s="31"/>
      <c r="U21" s="62">
        <v>1275591</v>
      </c>
      <c r="V21" s="62">
        <v>1234031.4</v>
      </c>
      <c r="W21" s="30">
        <f t="shared" si="3"/>
        <v>96.74193373894924</v>
      </c>
      <c r="X21" s="33">
        <v>319704</v>
      </c>
      <c r="Y21" s="33">
        <v>305065.69</v>
      </c>
      <c r="Z21" s="35">
        <f t="shared" si="5"/>
        <v>95.42129282085929</v>
      </c>
    </row>
    <row r="22" spans="1:26" ht="27.75" customHeight="1">
      <c r="A22" s="10"/>
      <c r="B22" s="27" t="s">
        <v>28</v>
      </c>
      <c r="C22" s="64">
        <v>5553416</v>
      </c>
      <c r="D22" s="29">
        <v>5763078.46</v>
      </c>
      <c r="E22" s="30">
        <f t="shared" si="0"/>
        <v>103.77537825367304</v>
      </c>
      <c r="F22" s="31">
        <v>6614551</v>
      </c>
      <c r="G22" s="32">
        <v>6186854.3500000015</v>
      </c>
      <c r="H22" s="30">
        <f t="shared" si="1"/>
        <v>93.53400329062399</v>
      </c>
      <c r="I22" s="60">
        <v>1968012</v>
      </c>
      <c r="J22" s="60">
        <v>1803160.16</v>
      </c>
      <c r="K22" s="30">
        <f t="shared" si="2"/>
        <v>91.62343319044803</v>
      </c>
      <c r="L22" s="31"/>
      <c r="M22" s="31"/>
      <c r="N22" s="31"/>
      <c r="O22" s="33"/>
      <c r="P22" s="33"/>
      <c r="Q22" s="30"/>
      <c r="R22" s="36"/>
      <c r="S22" s="36"/>
      <c r="T22" s="31"/>
      <c r="U22" s="62">
        <v>3894447</v>
      </c>
      <c r="V22" s="62">
        <v>3742231.67</v>
      </c>
      <c r="W22" s="30">
        <f t="shared" si="3"/>
        <v>96.09147768604888</v>
      </c>
      <c r="X22" s="33">
        <v>531092</v>
      </c>
      <c r="Y22" s="33">
        <v>503976.02</v>
      </c>
      <c r="Z22" s="35">
        <f t="shared" si="5"/>
        <v>94.89429703328237</v>
      </c>
    </row>
    <row r="23" spans="1:30" ht="26.25" thickBot="1">
      <c r="A23" s="10"/>
      <c r="B23" s="27" t="s">
        <v>29</v>
      </c>
      <c r="C23" s="64">
        <v>2154783</v>
      </c>
      <c r="D23" s="29">
        <v>2702632.09</v>
      </c>
      <c r="E23" s="30">
        <f t="shared" si="0"/>
        <v>125.42479173076823</v>
      </c>
      <c r="F23" s="31">
        <v>2020334</v>
      </c>
      <c r="G23" s="32">
        <v>1632947.7500000002</v>
      </c>
      <c r="H23" s="30">
        <f t="shared" si="1"/>
        <v>80.82563328637741</v>
      </c>
      <c r="I23" s="60">
        <v>1195358</v>
      </c>
      <c r="J23" s="60">
        <v>1026337.62</v>
      </c>
      <c r="K23" s="30">
        <f t="shared" si="2"/>
        <v>85.86027114889431</v>
      </c>
      <c r="L23" s="31"/>
      <c r="M23" s="31"/>
      <c r="N23" s="31"/>
      <c r="O23" s="33"/>
      <c r="P23" s="33"/>
      <c r="Q23" s="30"/>
      <c r="R23" s="36"/>
      <c r="S23" s="36"/>
      <c r="T23" s="31"/>
      <c r="U23" s="62">
        <v>265463</v>
      </c>
      <c r="V23" s="62">
        <v>181664.61000000002</v>
      </c>
      <c r="W23" s="30">
        <f t="shared" si="3"/>
        <v>68.43311873971138</v>
      </c>
      <c r="X23" s="33">
        <v>487613</v>
      </c>
      <c r="Y23" s="33">
        <v>378570.88</v>
      </c>
      <c r="Z23" s="35">
        <f t="shared" si="5"/>
        <v>77.63756913782036</v>
      </c>
      <c r="AD23" s="65"/>
    </row>
    <row r="24" spans="1:26" ht="37.5" customHeight="1" thickBot="1">
      <c r="A24" s="10"/>
      <c r="B24" s="66" t="s">
        <v>30</v>
      </c>
      <c r="C24" s="67">
        <f>SUM(C18:C23)</f>
        <v>21699536</v>
      </c>
      <c r="D24" s="68">
        <f>SUM(D18:D23)</f>
        <v>23255477.67</v>
      </c>
      <c r="E24" s="50">
        <f t="shared" si="0"/>
        <v>107.17039143141128</v>
      </c>
      <c r="F24" s="67">
        <f>SUM(F18:F23)</f>
        <v>23471365</v>
      </c>
      <c r="G24" s="68">
        <f>SUM(G18:G23)</f>
        <v>22150921.270000003</v>
      </c>
      <c r="H24" s="50">
        <f t="shared" si="1"/>
        <v>94.37423545669374</v>
      </c>
      <c r="I24" s="51">
        <f>SUM(I18:I23)</f>
        <v>10076291</v>
      </c>
      <c r="J24" s="51">
        <f>SUM(J18:J23)</f>
        <v>9513823.62</v>
      </c>
      <c r="K24" s="50">
        <f t="shared" si="2"/>
        <v>94.41791250371789</v>
      </c>
      <c r="L24" s="51">
        <f>SUM(L18:L23)</f>
        <v>0</v>
      </c>
      <c r="M24" s="51">
        <f>SUM(M18:M23)</f>
        <v>0</v>
      </c>
      <c r="N24" s="51">
        <f>SUM(N18:N23)</f>
        <v>0</v>
      </c>
      <c r="O24" s="51">
        <f>SUM(O18:O23)</f>
        <v>3738971</v>
      </c>
      <c r="P24" s="51">
        <f>SUM(P18:P23)</f>
        <v>3680429.83</v>
      </c>
      <c r="Q24" s="50">
        <f>P24/O24*100</f>
        <v>98.43429729730452</v>
      </c>
      <c r="R24" s="51"/>
      <c r="S24" s="51"/>
      <c r="T24" s="51"/>
      <c r="U24" s="51">
        <f>SUM(U18:U23)</f>
        <v>6170920</v>
      </c>
      <c r="V24" s="51">
        <f>SUM(V18:V23)</f>
        <v>5840341.600000001</v>
      </c>
      <c r="W24" s="50">
        <f t="shared" si="3"/>
        <v>94.64296409611534</v>
      </c>
      <c r="X24" s="51">
        <f>SUM(X18:X23)</f>
        <v>2798763</v>
      </c>
      <c r="Y24" s="51">
        <f>SUM(Y18:Y23)</f>
        <v>2551727.28</v>
      </c>
      <c r="Z24" s="53">
        <f t="shared" si="5"/>
        <v>91.1733962468419</v>
      </c>
    </row>
    <row r="25" spans="1:26" ht="22.5" customHeight="1" thickBot="1">
      <c r="A25" s="10"/>
      <c r="B25" s="69" t="s">
        <v>31</v>
      </c>
      <c r="C25" s="67">
        <f>C10+C17+C24</f>
        <v>168589546</v>
      </c>
      <c r="D25" s="68">
        <f>D10+D17+D24</f>
        <v>170403628.15000004</v>
      </c>
      <c r="E25" s="50">
        <f t="shared" si="0"/>
        <v>101.07603477976032</v>
      </c>
      <c r="F25" s="51">
        <f>F10+F17+F24</f>
        <v>161473888</v>
      </c>
      <c r="G25" s="52">
        <f>G10+G17+G24</f>
        <v>145433932.69000003</v>
      </c>
      <c r="H25" s="50">
        <f t="shared" si="1"/>
        <v>90.06653304217214</v>
      </c>
      <c r="I25" s="51">
        <f>I10+I17+I24</f>
        <v>43077508</v>
      </c>
      <c r="J25" s="51">
        <f>J10+J17+J24</f>
        <v>38352091.24</v>
      </c>
      <c r="K25" s="50">
        <f t="shared" si="2"/>
        <v>89.03043147249838</v>
      </c>
      <c r="L25" s="51">
        <f>L10+L17+L24</f>
        <v>1202329</v>
      </c>
      <c r="M25" s="51">
        <f>M10+M17+M24</f>
        <v>933163.58</v>
      </c>
      <c r="N25" s="50">
        <f>N10+N17+N24</f>
        <v>77.61299777348796</v>
      </c>
      <c r="O25" s="51">
        <f>O10+O17+O24</f>
        <v>52136414</v>
      </c>
      <c r="P25" s="51">
        <f>P10+P17+P24</f>
        <v>48133083.72</v>
      </c>
      <c r="Q25" s="50">
        <f>P25/O25*100</f>
        <v>92.32143146630682</v>
      </c>
      <c r="R25" s="51"/>
      <c r="S25" s="51"/>
      <c r="T25" s="51"/>
      <c r="U25" s="51">
        <f>U10+U17+U24</f>
        <v>42613024</v>
      </c>
      <c r="V25" s="51">
        <f>V10+V17+V24</f>
        <v>38704597.599999994</v>
      </c>
      <c r="W25" s="50">
        <f t="shared" si="3"/>
        <v>90.82809424649139</v>
      </c>
      <c r="X25" s="51">
        <f>X10+X17+X24</f>
        <v>10402688</v>
      </c>
      <c r="Y25" s="51">
        <f>Y10+Y17+Y24</f>
        <v>8728482.69</v>
      </c>
      <c r="Z25" s="53">
        <f t="shared" si="5"/>
        <v>83.90603169103986</v>
      </c>
    </row>
    <row r="26" spans="1:26" ht="28.5" customHeight="1" thickBot="1">
      <c r="A26" s="46"/>
      <c r="B26" s="70" t="s">
        <v>32</v>
      </c>
      <c r="C26" s="71">
        <v>385306163</v>
      </c>
      <c r="D26" s="72">
        <v>371641367.86</v>
      </c>
      <c r="E26" s="73">
        <f t="shared" si="0"/>
        <v>96.4535228210196</v>
      </c>
      <c r="F26" s="74">
        <v>378977916.22</v>
      </c>
      <c r="G26" s="75">
        <v>332903770.86</v>
      </c>
      <c r="H26" s="73">
        <f t="shared" si="1"/>
        <v>87.84252501582347</v>
      </c>
      <c r="I26" s="76">
        <v>6522730</v>
      </c>
      <c r="J26" s="76">
        <v>5510085.330000002</v>
      </c>
      <c r="K26" s="73">
        <f t="shared" si="2"/>
        <v>84.47514047032458</v>
      </c>
      <c r="L26" s="77"/>
      <c r="M26" s="77"/>
      <c r="N26" s="73"/>
      <c r="O26" s="74">
        <v>235805220</v>
      </c>
      <c r="P26" s="76">
        <v>203105544.42000002</v>
      </c>
      <c r="Q26" s="73">
        <f>P26/O26*100</f>
        <v>86.13276008902602</v>
      </c>
      <c r="R26" s="74">
        <v>30791014.22</v>
      </c>
      <c r="S26" s="76">
        <v>27210677.009999998</v>
      </c>
      <c r="T26" s="73">
        <f>S26/R26*100</f>
        <v>88.37213615498763</v>
      </c>
      <c r="U26" s="77"/>
      <c r="V26" s="78"/>
      <c r="W26" s="57"/>
      <c r="X26" s="77">
        <v>14071459</v>
      </c>
      <c r="Y26" s="78">
        <v>12134487.650000002</v>
      </c>
      <c r="Z26" s="79">
        <f t="shared" si="5"/>
        <v>86.23475113703563</v>
      </c>
    </row>
    <row r="27" spans="1:26" ht="24.75" customHeight="1" thickBot="1">
      <c r="A27" s="17"/>
      <c r="B27" s="80" t="s">
        <v>33</v>
      </c>
      <c r="C27" s="81">
        <f>C25+C26</f>
        <v>553895709</v>
      </c>
      <c r="D27" s="82">
        <f>D25+D26</f>
        <v>542044996.01</v>
      </c>
      <c r="E27" s="83">
        <f t="shared" si="0"/>
        <v>97.86047936507846</v>
      </c>
      <c r="F27" s="81">
        <f>F25+F26</f>
        <v>540451804.22</v>
      </c>
      <c r="G27" s="82">
        <f>G25+G26</f>
        <v>478337703.5500001</v>
      </c>
      <c r="H27" s="83">
        <f t="shared" si="1"/>
        <v>88.50700466073097</v>
      </c>
      <c r="I27" s="84">
        <f>I25+I26</f>
        <v>49600238</v>
      </c>
      <c r="J27" s="84">
        <f>J25+J26</f>
        <v>43862176.57000001</v>
      </c>
      <c r="K27" s="83">
        <f t="shared" si="2"/>
        <v>88.43138327279803</v>
      </c>
      <c r="L27" s="84">
        <f>L25+L26</f>
        <v>1202329</v>
      </c>
      <c r="M27" s="84">
        <f>M25+M26</f>
        <v>933163.58</v>
      </c>
      <c r="N27" s="83">
        <f>N25+N26</f>
        <v>77.61299777348796</v>
      </c>
      <c r="O27" s="84">
        <f>O25+O26</f>
        <v>287941634</v>
      </c>
      <c r="P27" s="84">
        <f>P25+P26</f>
        <v>251238628.14000002</v>
      </c>
      <c r="Q27" s="83">
        <f>P27/O27*100</f>
        <v>87.25331750392165</v>
      </c>
      <c r="R27" s="84">
        <f>R25+R26</f>
        <v>30791014.22</v>
      </c>
      <c r="S27" s="84">
        <f>S25+S26</f>
        <v>27210677.009999998</v>
      </c>
      <c r="T27" s="83">
        <f>S27/R27*100</f>
        <v>88.37213615498763</v>
      </c>
      <c r="U27" s="84">
        <f>U25+U26</f>
        <v>42613024</v>
      </c>
      <c r="V27" s="84">
        <f>V25+V26</f>
        <v>38704597.599999994</v>
      </c>
      <c r="W27" s="83">
        <f>V27/U27*100</f>
        <v>90.82809424649139</v>
      </c>
      <c r="X27" s="84">
        <f>X25+X26</f>
        <v>24474147</v>
      </c>
      <c r="Y27" s="84">
        <f>Y25+Y26</f>
        <v>20862970.340000004</v>
      </c>
      <c r="Z27" s="85">
        <f t="shared" si="5"/>
        <v>85.24493352107432</v>
      </c>
    </row>
    <row r="28" spans="6:39" ht="26.25" customHeight="1">
      <c r="F28" s="86"/>
      <c r="G28" s="87"/>
      <c r="H28" s="86"/>
      <c r="I28" s="88"/>
      <c r="J28" s="89"/>
      <c r="K28" s="88"/>
      <c r="L28" s="88"/>
      <c r="M28" s="88"/>
      <c r="N28" s="88"/>
      <c r="O28" s="88"/>
      <c r="P28" s="89"/>
      <c r="Q28" s="88"/>
      <c r="R28" s="88"/>
      <c r="S28" s="89"/>
      <c r="T28" s="88"/>
      <c r="U28" s="88"/>
      <c r="V28" s="88"/>
      <c r="W28" s="88"/>
      <c r="X28" s="88"/>
      <c r="Y28" s="89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2020-11-02T09:55:42Z</dcterms:created>
  <dcterms:modified xsi:type="dcterms:W3CDTF">2020-11-02T11:11:54Z</dcterms:modified>
  <cp:category/>
  <cp:version/>
  <cp:contentType/>
  <cp:contentStatus/>
</cp:coreProperties>
</file>